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СВОД" sheetId="1" r:id="rId1"/>
    <sheet name="производительность" sheetId="2" r:id="rId2"/>
    <sheet name="ср зар плата" sheetId="3" r:id="rId3"/>
  </sheets>
  <definedNames/>
  <calcPr fullCalcOnLoad="1"/>
</workbook>
</file>

<file path=xl/sharedStrings.xml><?xml version="1.0" encoding="utf-8"?>
<sst xmlns="http://schemas.openxmlformats.org/spreadsheetml/2006/main" count="121" uniqueCount="59">
  <si>
    <t>Наименование</t>
  </si>
  <si>
    <t>предприятия</t>
  </si>
  <si>
    <t>Великосельское МП ЖКХ</t>
  </si>
  <si>
    <t>Гаврилов-Ямское МП ЖКХ</t>
  </si>
  <si>
    <t>% роста</t>
  </si>
  <si>
    <t>МУП "Оздоровительный центр "Мечта"</t>
  </si>
  <si>
    <t>МУП "Гаврилов-Ямский хлебозавод"</t>
  </si>
  <si>
    <t>Шопшинское МУП ЖКХ</t>
  </si>
  <si>
    <t>МУП "Управляющая жилищная компания"</t>
  </si>
  <si>
    <t>Показатели</t>
  </si>
  <si>
    <t>Выручка от</t>
  </si>
  <si>
    <t>Себестои-</t>
  </si>
  <si>
    <t>Чистая</t>
  </si>
  <si>
    <t>Кредиторс-</t>
  </si>
  <si>
    <t>Дебиторс-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</si>
  <si>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</si>
  <si>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</si>
  <si>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</si>
  <si>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</si>
  <si>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</si>
  <si>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</si>
  <si>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</si>
  <si>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</si>
  <si>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зар.плата</t>
  </si>
  <si>
    <t>тыс.руб.</t>
  </si>
  <si>
    <t>чел.</t>
  </si>
  <si>
    <t>руб.</t>
  </si>
  <si>
    <t xml:space="preserve"> МП "Общепит"</t>
  </si>
  <si>
    <t>Всего:</t>
  </si>
  <si>
    <t>Центр туризма и отдыха "Ямская слобода"</t>
  </si>
  <si>
    <t>в 6 раз</t>
  </si>
  <si>
    <t xml:space="preserve"> 2010 год</t>
  </si>
  <si>
    <t xml:space="preserve"> 2010год</t>
  </si>
  <si>
    <t>х</t>
  </si>
  <si>
    <t>в 29 раз</t>
  </si>
  <si>
    <t>РАСЧЕТ СРЕДНЕЙ ЗАР ПЛАТЫ МУНИЦИП ПРЕДПРИЯТИЙ</t>
  </si>
  <si>
    <t>НАИМЕНОВАНИЕ ПРЕДПРИЯТИЯ</t>
  </si>
  <si>
    <t>ИТОГО</t>
  </si>
  <si>
    <t>Среднеспис численность</t>
  </si>
  <si>
    <t>Средняя зар плата</t>
  </si>
  <si>
    <t>РАСЧЕТ СРЕДНЕЙ ПРОИЗВОДИТЕЛЬНОСТИ МУНИЦИП ПРЕДПРИЯТИЙ</t>
  </si>
  <si>
    <t>2010 ГОД</t>
  </si>
  <si>
    <t>задолж</t>
  </si>
  <si>
    <t>осн ср</t>
  </si>
  <si>
    <t>спис числ</t>
  </si>
  <si>
    <t xml:space="preserve">труда  </t>
  </si>
  <si>
    <t>Ср.мес.</t>
  </si>
  <si>
    <t>затрат</t>
  </si>
  <si>
    <t xml:space="preserve"> 2011 год</t>
  </si>
  <si>
    <t>Активы по</t>
  </si>
  <si>
    <t>балансу</t>
  </si>
  <si>
    <t>Основные</t>
  </si>
  <si>
    <t>статьи</t>
  </si>
  <si>
    <t xml:space="preserve"> 2011год</t>
  </si>
  <si>
    <t>2011 ГОД</t>
  </si>
  <si>
    <t>ОСНОВНЫЕ ПОКАЗАТЕЛИ ДЕЯТЕЛЬНОСТИ МУНИЦИПАЛЬНЫХ ПРЕДПРИЯТИЙ ЗА 1 полугодие  2011 ГОДА</t>
  </si>
  <si>
    <t>в 19 раз</t>
  </si>
  <si>
    <t>полуг</t>
  </si>
  <si>
    <t>1 полуг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</si>
</sst>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Border="1" applyAlignment="1">
      <alignment horizontal="center"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2" borderId="17" xfId="0" applyFont="1" applyFill="1" applyBorder="1" applyAlignment="1">
      <alignment/>
    </xf>
    <xf numFmtId="164" fontId="0" fillId="0" borderId="18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19" xfId="0" applyFont="1" applyFill="1" applyBorder="1" applyAlignment="1">
      <alignment/>
    </xf>
    <xf numFmtId="164" fontId="0" fillId="0" borderId="20" xfId="0" applyNumberFormat="1" applyFont="1" applyBorder="1" applyAlignment="1">
      <alignment horizontal="center"/>
    </xf>
    <xf numFmtId="0" fontId="3" fillId="2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K43" sqref="K43"/>
    </sheetView>
  </sheetViews>
  <sheetFormatPr defaultColWidth="9.00390625" defaultRowHeight="12.75"/>
  <cols>
    <col min="1" max="1" width="13.00390625" style="0" customWidth="1"/>
    <col min="2" max="2" width="10.125" style="0" customWidth="1"/>
  </cols>
  <sheetData>
    <row r="1" spans="1:13" ht="13.5" thickBot="1">
      <c r="A1" s="49" t="s">
        <v>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3.5" thickBot="1">
      <c r="A2" s="19"/>
      <c r="B2" s="46" t="s">
        <v>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11.25" customHeight="1">
      <c r="A3" s="20" t="s">
        <v>0</v>
      </c>
      <c r="B3" s="21" t="s">
        <v>10</v>
      </c>
      <c r="C3" s="21" t="s">
        <v>11</v>
      </c>
      <c r="D3" s="21" t="s">
        <v>49</v>
      </c>
      <c r="E3" s="21" t="s">
        <v>12</v>
      </c>
      <c r="F3" s="21" t="s">
        <v>13</v>
      </c>
      <c r="G3" s="21" t="s">
        <v>14</v>
      </c>
      <c r="H3" s="21" t="s">
        <v>15</v>
      </c>
      <c r="I3" s="21" t="s">
        <v>16</v>
      </c>
      <c r="J3" s="21" t="s">
        <v>46</v>
      </c>
      <c r="K3" s="21" t="s">
        <v>17</v>
      </c>
      <c r="L3" s="21" t="s">
        <v>51</v>
      </c>
      <c r="M3" s="21" t="s">
        <v>18</v>
      </c>
    </row>
    <row r="4" spans="1:13" ht="11.25" customHeight="1">
      <c r="A4" s="20" t="s">
        <v>1</v>
      </c>
      <c r="B4" s="22" t="s">
        <v>19</v>
      </c>
      <c r="C4" s="22" t="s">
        <v>20</v>
      </c>
      <c r="D4" s="22" t="s">
        <v>50</v>
      </c>
      <c r="E4" s="22" t="s">
        <v>21</v>
      </c>
      <c r="F4" s="22" t="s">
        <v>42</v>
      </c>
      <c r="G4" s="22" t="s">
        <v>42</v>
      </c>
      <c r="H4" s="22" t="s">
        <v>43</v>
      </c>
      <c r="I4" s="22" t="s">
        <v>44</v>
      </c>
      <c r="J4" s="22" t="s">
        <v>23</v>
      </c>
      <c r="K4" s="22" t="s">
        <v>45</v>
      </c>
      <c r="L4" s="22" t="s">
        <v>52</v>
      </c>
      <c r="M4" s="22" t="s">
        <v>22</v>
      </c>
    </row>
    <row r="5" spans="1:13" ht="11.25" customHeight="1" thickBot="1">
      <c r="A5" s="20"/>
      <c r="B5" s="22" t="s">
        <v>24</v>
      </c>
      <c r="C5" s="22" t="s">
        <v>24</v>
      </c>
      <c r="D5" s="22" t="s">
        <v>24</v>
      </c>
      <c r="E5" s="22" t="s">
        <v>24</v>
      </c>
      <c r="F5" s="22" t="s">
        <v>24</v>
      </c>
      <c r="G5" s="22" t="s">
        <v>24</v>
      </c>
      <c r="H5" s="22" t="s">
        <v>24</v>
      </c>
      <c r="I5" s="22" t="s">
        <v>25</v>
      </c>
      <c r="J5" s="23" t="s">
        <v>26</v>
      </c>
      <c r="K5" s="22" t="s">
        <v>26</v>
      </c>
      <c r="L5" s="22" t="s">
        <v>47</v>
      </c>
      <c r="M5" s="22" t="s">
        <v>24</v>
      </c>
    </row>
    <row r="6" spans="1:13" ht="12.75" customHeight="1">
      <c r="A6" s="24" t="s">
        <v>3</v>
      </c>
      <c r="B6" s="25"/>
      <c r="C6" s="25"/>
      <c r="D6" s="25"/>
      <c r="E6" s="26"/>
      <c r="F6" s="25"/>
      <c r="G6" s="25"/>
      <c r="H6" s="25"/>
      <c r="I6" s="25"/>
      <c r="J6" s="25"/>
      <c r="K6" s="25"/>
      <c r="L6" s="26"/>
      <c r="M6" s="27"/>
    </row>
    <row r="7" spans="1:13" ht="12" customHeight="1">
      <c r="A7" s="28" t="s">
        <v>48</v>
      </c>
      <c r="B7" s="29">
        <v>86665</v>
      </c>
      <c r="C7" s="29">
        <v>94675</v>
      </c>
      <c r="D7" s="29">
        <v>161433</v>
      </c>
      <c r="E7" s="30">
        <v>-7020</v>
      </c>
      <c r="F7" s="29">
        <v>50995</v>
      </c>
      <c r="G7" s="29">
        <v>33235</v>
      </c>
      <c r="H7" s="29">
        <v>115118</v>
      </c>
      <c r="I7" s="29">
        <v>310</v>
      </c>
      <c r="J7" s="31">
        <v>9683</v>
      </c>
      <c r="K7" s="31">
        <v>46594</v>
      </c>
      <c r="L7" s="30">
        <v>78495</v>
      </c>
      <c r="M7" s="32">
        <v>799</v>
      </c>
    </row>
    <row r="8" spans="1:13" ht="14.25" customHeight="1">
      <c r="A8" s="28" t="s">
        <v>31</v>
      </c>
      <c r="B8" s="29">
        <v>76533</v>
      </c>
      <c r="C8" s="29">
        <v>81205</v>
      </c>
      <c r="D8" s="33">
        <v>182802</v>
      </c>
      <c r="E8" s="30">
        <v>-5017</v>
      </c>
      <c r="F8" s="29">
        <v>56506</v>
      </c>
      <c r="G8" s="29">
        <v>39564</v>
      </c>
      <c r="H8" s="29">
        <v>126226</v>
      </c>
      <c r="I8" s="29">
        <v>230</v>
      </c>
      <c r="J8" s="31">
        <v>10111</v>
      </c>
      <c r="K8" s="31">
        <v>55459</v>
      </c>
      <c r="L8" s="30">
        <v>62090</v>
      </c>
      <c r="M8" s="32">
        <v>799</v>
      </c>
    </row>
    <row r="9" spans="1:13" ht="14.25" customHeight="1" thickBot="1">
      <c r="A9" s="34" t="s">
        <v>4</v>
      </c>
      <c r="B9" s="35">
        <f>B7/B8*100</f>
        <v>113.23873361817778</v>
      </c>
      <c r="C9" s="35">
        <f aca="true" t="shared" si="0" ref="C9:M9">C7/C8*100</f>
        <v>116.58764854380888</v>
      </c>
      <c r="D9" s="35">
        <f t="shared" si="0"/>
        <v>88.31030295073357</v>
      </c>
      <c r="E9" s="35" t="s">
        <v>33</v>
      </c>
      <c r="F9" s="35">
        <f t="shared" si="0"/>
        <v>90.24705341025732</v>
      </c>
      <c r="G9" s="35">
        <f t="shared" si="0"/>
        <v>84.00313416236983</v>
      </c>
      <c r="H9" s="35">
        <f t="shared" si="0"/>
        <v>91.19991127026128</v>
      </c>
      <c r="I9" s="35">
        <f t="shared" si="0"/>
        <v>134.7826086956522</v>
      </c>
      <c r="J9" s="35">
        <f t="shared" si="0"/>
        <v>95.76698645040055</v>
      </c>
      <c r="K9" s="35">
        <f t="shared" si="0"/>
        <v>84.01521844966553</v>
      </c>
      <c r="L9" s="35">
        <f t="shared" si="0"/>
        <v>126.42132388468352</v>
      </c>
      <c r="M9" s="35">
        <f t="shared" si="0"/>
        <v>100</v>
      </c>
    </row>
    <row r="10" spans="1:13" ht="12" customHeight="1">
      <c r="A10" s="24" t="s">
        <v>2</v>
      </c>
      <c r="B10" s="36"/>
      <c r="C10" s="36"/>
      <c r="D10" s="36"/>
      <c r="E10" s="37"/>
      <c r="F10" s="36"/>
      <c r="G10" s="36"/>
      <c r="H10" s="36"/>
      <c r="I10" s="36"/>
      <c r="J10" s="36"/>
      <c r="K10" s="36"/>
      <c r="L10" s="37"/>
      <c r="M10" s="38"/>
    </row>
    <row r="11" spans="1:13" ht="12" customHeight="1">
      <c r="A11" s="28" t="s">
        <v>48</v>
      </c>
      <c r="B11" s="29">
        <v>4417</v>
      </c>
      <c r="C11" s="29">
        <v>3949</v>
      </c>
      <c r="D11" s="29">
        <v>6036</v>
      </c>
      <c r="E11" s="30">
        <v>-363</v>
      </c>
      <c r="F11" s="29">
        <v>733</v>
      </c>
      <c r="G11" s="29">
        <v>1327</v>
      </c>
      <c r="H11" s="29">
        <v>3828</v>
      </c>
      <c r="I11" s="29">
        <v>20</v>
      </c>
      <c r="J11" s="31">
        <v>8400</v>
      </c>
      <c r="K11" s="31">
        <v>36808</v>
      </c>
      <c r="L11" s="30">
        <v>2756</v>
      </c>
      <c r="M11" s="32">
        <v>480</v>
      </c>
    </row>
    <row r="12" spans="1:13" ht="12.75">
      <c r="A12" s="28" t="s">
        <v>31</v>
      </c>
      <c r="B12" s="29">
        <v>4503</v>
      </c>
      <c r="C12" s="29">
        <v>5094</v>
      </c>
      <c r="D12" s="33">
        <v>5529</v>
      </c>
      <c r="E12" s="30">
        <v>-837</v>
      </c>
      <c r="F12" s="29">
        <v>1029</v>
      </c>
      <c r="G12" s="29">
        <v>1247</v>
      </c>
      <c r="H12" s="29">
        <v>3834</v>
      </c>
      <c r="I12" s="29">
        <v>28</v>
      </c>
      <c r="J12" s="31">
        <v>7929</v>
      </c>
      <c r="K12" s="31">
        <v>26804</v>
      </c>
      <c r="L12" s="30">
        <v>3929</v>
      </c>
      <c r="M12" s="32">
        <v>480</v>
      </c>
    </row>
    <row r="13" spans="1:13" ht="12.75" customHeight="1" thickBot="1">
      <c r="A13" s="34" t="s">
        <v>4</v>
      </c>
      <c r="B13" s="35">
        <f>B11/B12*100</f>
        <v>98.09016211414612</v>
      </c>
      <c r="C13" s="35">
        <f aca="true" t="shared" si="1" ref="C13:M13">C11/C12*100</f>
        <v>77.52257557911268</v>
      </c>
      <c r="D13" s="35">
        <f t="shared" si="1"/>
        <v>109.1698317959848</v>
      </c>
      <c r="E13" s="35" t="s">
        <v>33</v>
      </c>
      <c r="F13" s="35">
        <f t="shared" si="1"/>
        <v>71.23420796890184</v>
      </c>
      <c r="G13" s="35">
        <f t="shared" si="1"/>
        <v>106.41539695268645</v>
      </c>
      <c r="H13" s="35">
        <f t="shared" si="1"/>
        <v>99.8435054773083</v>
      </c>
      <c r="I13" s="35">
        <f t="shared" si="1"/>
        <v>71.42857142857143</v>
      </c>
      <c r="J13" s="35">
        <f t="shared" si="1"/>
        <v>105.94021944759741</v>
      </c>
      <c r="K13" s="35">
        <f t="shared" si="1"/>
        <v>137.32278764363528</v>
      </c>
      <c r="L13" s="35">
        <f t="shared" si="1"/>
        <v>70.14507508271825</v>
      </c>
      <c r="M13" s="35">
        <f t="shared" si="1"/>
        <v>100</v>
      </c>
    </row>
    <row r="14" spans="1:13" ht="12" customHeight="1">
      <c r="A14" s="24" t="s">
        <v>7</v>
      </c>
      <c r="B14" s="36"/>
      <c r="C14" s="36"/>
      <c r="D14" s="36"/>
      <c r="E14" s="37"/>
      <c r="F14" s="36"/>
      <c r="G14" s="36"/>
      <c r="H14" s="36"/>
      <c r="I14" s="36"/>
      <c r="J14" s="36"/>
      <c r="K14" s="36"/>
      <c r="L14" s="37"/>
      <c r="M14" s="38"/>
    </row>
    <row r="15" spans="1:13" ht="12" customHeight="1">
      <c r="A15" s="28" t="s">
        <v>48</v>
      </c>
      <c r="B15" s="29">
        <v>6974</v>
      </c>
      <c r="C15" s="29">
        <v>8546</v>
      </c>
      <c r="D15" s="29">
        <v>16102</v>
      </c>
      <c r="E15" s="30">
        <v>-2823</v>
      </c>
      <c r="F15" s="29">
        <v>9289</v>
      </c>
      <c r="G15" s="29">
        <v>5183</v>
      </c>
      <c r="H15" s="29">
        <v>9725</v>
      </c>
      <c r="I15" s="29">
        <v>34</v>
      </c>
      <c r="J15" s="31">
        <v>9309</v>
      </c>
      <c r="K15" s="31">
        <v>34186</v>
      </c>
      <c r="L15" s="30">
        <v>7413</v>
      </c>
      <c r="M15" s="32">
        <v>601</v>
      </c>
    </row>
    <row r="16" spans="1:13" ht="11.25" customHeight="1">
      <c r="A16" s="28" t="s">
        <v>31</v>
      </c>
      <c r="B16" s="29">
        <v>6841</v>
      </c>
      <c r="C16" s="29">
        <v>8312</v>
      </c>
      <c r="D16" s="29">
        <v>16710</v>
      </c>
      <c r="E16" s="30">
        <v>-2770</v>
      </c>
      <c r="F16" s="29">
        <v>8436</v>
      </c>
      <c r="G16" s="29">
        <v>4598</v>
      </c>
      <c r="H16" s="29">
        <v>10970</v>
      </c>
      <c r="I16" s="29">
        <v>33</v>
      </c>
      <c r="J16" s="31">
        <v>9182</v>
      </c>
      <c r="K16" s="31">
        <v>34551</v>
      </c>
      <c r="L16" s="30">
        <v>7531</v>
      </c>
      <c r="M16" s="32">
        <v>101</v>
      </c>
    </row>
    <row r="17" spans="1:13" ht="12" customHeight="1" thickBot="1">
      <c r="A17" s="34" t="s">
        <v>4</v>
      </c>
      <c r="B17" s="35">
        <f>B15/B16*100</f>
        <v>101.94416021049555</v>
      </c>
      <c r="C17" s="35">
        <f aca="true" t="shared" si="2" ref="C17:L17">C15/C16*100</f>
        <v>102.81520692974013</v>
      </c>
      <c r="D17" s="35">
        <f t="shared" si="2"/>
        <v>96.36146020347097</v>
      </c>
      <c r="E17" s="35" t="s">
        <v>33</v>
      </c>
      <c r="F17" s="35">
        <f t="shared" si="2"/>
        <v>110.11142721669039</v>
      </c>
      <c r="G17" s="35">
        <f t="shared" si="2"/>
        <v>112.72292301000435</v>
      </c>
      <c r="H17" s="35">
        <f t="shared" si="2"/>
        <v>88.65086599817684</v>
      </c>
      <c r="I17" s="35">
        <f t="shared" si="2"/>
        <v>103.03030303030303</v>
      </c>
      <c r="J17" s="35">
        <f t="shared" si="2"/>
        <v>101.38314092790242</v>
      </c>
      <c r="K17" s="35">
        <f t="shared" si="2"/>
        <v>98.94359063413505</v>
      </c>
      <c r="L17" s="35">
        <f t="shared" si="2"/>
        <v>98.43314300889656</v>
      </c>
      <c r="M17" s="35" t="s">
        <v>30</v>
      </c>
    </row>
    <row r="18" spans="1:13" ht="1.5" customHeight="1" hidden="1" thickBo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3.5" hidden="1" thickBo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3.5" hidden="1" thickBo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3.5" hidden="1" thickBo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1.25" customHeight="1">
      <c r="A22" s="24" t="s">
        <v>5</v>
      </c>
      <c r="B22" s="36"/>
      <c r="C22" s="36"/>
      <c r="D22" s="36"/>
      <c r="E22" s="37"/>
      <c r="F22" s="36"/>
      <c r="G22" s="36"/>
      <c r="H22" s="36"/>
      <c r="I22" s="36"/>
      <c r="J22" s="36"/>
      <c r="K22" s="36"/>
      <c r="L22" s="37"/>
      <c r="M22" s="38"/>
    </row>
    <row r="23" spans="1:13" ht="10.5" customHeight="1">
      <c r="A23" s="28" t="s">
        <v>53</v>
      </c>
      <c r="B23" s="29">
        <v>2867</v>
      </c>
      <c r="C23" s="29">
        <v>4487</v>
      </c>
      <c r="D23" s="29">
        <v>24566</v>
      </c>
      <c r="E23" s="30">
        <v>-461</v>
      </c>
      <c r="F23" s="29">
        <v>361</v>
      </c>
      <c r="G23" s="29">
        <v>97</v>
      </c>
      <c r="H23" s="29">
        <v>22035</v>
      </c>
      <c r="I23" s="29">
        <v>29</v>
      </c>
      <c r="J23" s="31">
        <v>10253</v>
      </c>
      <c r="K23" s="31">
        <v>16477</v>
      </c>
      <c r="L23" s="30">
        <v>3403</v>
      </c>
      <c r="M23" s="32">
        <v>1000</v>
      </c>
    </row>
    <row r="24" spans="1:13" ht="11.25" customHeight="1">
      <c r="A24" s="28" t="s">
        <v>32</v>
      </c>
      <c r="B24" s="29">
        <v>2717</v>
      </c>
      <c r="C24" s="29">
        <v>4128</v>
      </c>
      <c r="D24" s="33">
        <v>25025</v>
      </c>
      <c r="E24" s="30">
        <v>-160</v>
      </c>
      <c r="F24" s="29">
        <v>340</v>
      </c>
      <c r="G24" s="29">
        <v>96</v>
      </c>
      <c r="H24" s="29">
        <v>22430</v>
      </c>
      <c r="I24" s="29">
        <v>33</v>
      </c>
      <c r="J24" s="31">
        <v>10116</v>
      </c>
      <c r="K24" s="31">
        <v>13722</v>
      </c>
      <c r="L24" s="30">
        <v>3256</v>
      </c>
      <c r="M24" s="32">
        <v>1000</v>
      </c>
    </row>
    <row r="25" spans="1:13" ht="11.25" customHeight="1" thickBot="1">
      <c r="A25" s="34" t="s">
        <v>4</v>
      </c>
      <c r="B25" s="35">
        <f>B23/B24*100</f>
        <v>105.52079499447919</v>
      </c>
      <c r="C25" s="35">
        <f aca="true" t="shared" si="3" ref="C25:M25">C23/C24*100</f>
        <v>108.69670542635659</v>
      </c>
      <c r="D25" s="35">
        <f t="shared" si="3"/>
        <v>98.16583416583417</v>
      </c>
      <c r="E25" s="35" t="s">
        <v>33</v>
      </c>
      <c r="F25" s="35">
        <f t="shared" si="3"/>
        <v>106.17647058823529</v>
      </c>
      <c r="G25" s="35">
        <f t="shared" si="3"/>
        <v>101.04166666666667</v>
      </c>
      <c r="H25" s="35">
        <f t="shared" si="3"/>
        <v>98.23896567097637</v>
      </c>
      <c r="I25" s="35">
        <f t="shared" si="3"/>
        <v>87.87878787878788</v>
      </c>
      <c r="J25" s="35">
        <f t="shared" si="3"/>
        <v>101.35429023329378</v>
      </c>
      <c r="K25" s="35">
        <f t="shared" si="3"/>
        <v>120.07724821454599</v>
      </c>
      <c r="L25" s="35">
        <f t="shared" si="3"/>
        <v>104.51474201474203</v>
      </c>
      <c r="M25" s="35">
        <f t="shared" si="3"/>
        <v>100</v>
      </c>
    </row>
    <row r="26" spans="1:13" ht="12" customHeight="1">
      <c r="A26" s="24" t="s">
        <v>27</v>
      </c>
      <c r="B26" s="36"/>
      <c r="C26" s="36"/>
      <c r="D26" s="36"/>
      <c r="E26" s="37"/>
      <c r="F26" s="36"/>
      <c r="G26" s="36"/>
      <c r="H26" s="36"/>
      <c r="I26" s="36"/>
      <c r="J26" s="36"/>
      <c r="K26" s="36"/>
      <c r="L26" s="37"/>
      <c r="M26" s="38"/>
    </row>
    <row r="27" spans="1:13" ht="13.5" customHeight="1">
      <c r="A27" s="28" t="s">
        <v>53</v>
      </c>
      <c r="B27" s="29">
        <v>11683</v>
      </c>
      <c r="C27" s="29">
        <v>7573</v>
      </c>
      <c r="D27" s="29">
        <v>3604</v>
      </c>
      <c r="E27" s="30">
        <v>-445</v>
      </c>
      <c r="F27" s="29">
        <v>3043</v>
      </c>
      <c r="G27" s="29">
        <v>47</v>
      </c>
      <c r="H27" s="29">
        <v>1891</v>
      </c>
      <c r="I27" s="29">
        <v>54</v>
      </c>
      <c r="J27" s="31">
        <v>6571</v>
      </c>
      <c r="K27" s="31">
        <v>36059</v>
      </c>
      <c r="L27" s="30">
        <v>3699</v>
      </c>
      <c r="M27" s="32">
        <v>933</v>
      </c>
    </row>
    <row r="28" spans="1:13" ht="12.75" customHeight="1">
      <c r="A28" s="28" t="s">
        <v>31</v>
      </c>
      <c r="B28" s="29">
        <v>11224</v>
      </c>
      <c r="C28" s="29">
        <v>7219</v>
      </c>
      <c r="D28" s="33">
        <v>3314</v>
      </c>
      <c r="E28" s="30">
        <v>102</v>
      </c>
      <c r="F28" s="29">
        <v>2263</v>
      </c>
      <c r="G28" s="29">
        <v>108</v>
      </c>
      <c r="H28" s="29">
        <v>1675</v>
      </c>
      <c r="I28" s="29">
        <v>55</v>
      </c>
      <c r="J28" s="31">
        <v>6556</v>
      </c>
      <c r="K28" s="31">
        <v>34012</v>
      </c>
      <c r="L28" s="30">
        <v>3214</v>
      </c>
      <c r="M28" s="32">
        <v>933</v>
      </c>
    </row>
    <row r="29" spans="1:13" ht="12" customHeight="1" thickBot="1">
      <c r="A29" s="34" t="s">
        <v>4</v>
      </c>
      <c r="B29" s="35">
        <f>B27/B28*100</f>
        <v>104.08945117605133</v>
      </c>
      <c r="C29" s="35">
        <f aca="true" t="shared" si="4" ref="C29:M29">C27/C28*100</f>
        <v>104.90372627787782</v>
      </c>
      <c r="D29" s="35">
        <f t="shared" si="4"/>
        <v>108.75075437537718</v>
      </c>
      <c r="E29" s="35" t="s">
        <v>33</v>
      </c>
      <c r="F29" s="35">
        <f t="shared" si="4"/>
        <v>134.4675209898365</v>
      </c>
      <c r="G29" s="35">
        <f t="shared" si="4"/>
        <v>43.51851851851852</v>
      </c>
      <c r="H29" s="35">
        <f t="shared" si="4"/>
        <v>112.8955223880597</v>
      </c>
      <c r="I29" s="35">
        <f t="shared" si="4"/>
        <v>98.18181818181819</v>
      </c>
      <c r="J29" s="35">
        <f t="shared" si="4"/>
        <v>100.22879804758999</v>
      </c>
      <c r="K29" s="35">
        <f t="shared" si="4"/>
        <v>106.01846407150417</v>
      </c>
      <c r="L29" s="35">
        <f t="shared" si="4"/>
        <v>115.09023024268824</v>
      </c>
      <c r="M29" s="35">
        <f t="shared" si="4"/>
        <v>100</v>
      </c>
    </row>
    <row r="30" spans="1:13" ht="14.25" customHeight="1">
      <c r="A30" s="24" t="s">
        <v>29</v>
      </c>
      <c r="B30" s="36"/>
      <c r="C30" s="36"/>
      <c r="D30" s="36"/>
      <c r="E30" s="37"/>
      <c r="F30" s="36"/>
      <c r="G30" s="36"/>
      <c r="H30" s="36"/>
      <c r="I30" s="36"/>
      <c r="J30" s="36"/>
      <c r="K30" s="36"/>
      <c r="L30" s="37"/>
      <c r="M30" s="38"/>
    </row>
    <row r="31" spans="1:13" ht="12.75" customHeight="1">
      <c r="A31" s="28" t="s">
        <v>48</v>
      </c>
      <c r="B31" s="29">
        <v>2488</v>
      </c>
      <c r="C31" s="29">
        <v>2278</v>
      </c>
      <c r="D31" s="29">
        <v>851</v>
      </c>
      <c r="E31" s="30">
        <v>326</v>
      </c>
      <c r="F31" s="29">
        <v>751</v>
      </c>
      <c r="G31" s="29">
        <v>295</v>
      </c>
      <c r="H31" s="29">
        <v>460</v>
      </c>
      <c r="I31" s="29">
        <v>16</v>
      </c>
      <c r="J31" s="31">
        <v>10357</v>
      </c>
      <c r="K31" s="31">
        <v>25920</v>
      </c>
      <c r="L31" s="30">
        <v>1332</v>
      </c>
      <c r="M31" s="32">
        <v>110</v>
      </c>
    </row>
    <row r="32" spans="1:13" ht="15" customHeight="1">
      <c r="A32" s="28" t="s">
        <v>31</v>
      </c>
      <c r="B32" s="29">
        <v>1322</v>
      </c>
      <c r="C32" s="29">
        <v>1647</v>
      </c>
      <c r="D32" s="33">
        <v>259</v>
      </c>
      <c r="E32" s="30">
        <v>-339</v>
      </c>
      <c r="F32" s="29">
        <v>736</v>
      </c>
      <c r="G32" s="29">
        <v>14</v>
      </c>
      <c r="H32" s="29">
        <v>75</v>
      </c>
      <c r="I32" s="29">
        <v>15</v>
      </c>
      <c r="J32" s="31">
        <v>8862</v>
      </c>
      <c r="K32" s="31">
        <v>15198</v>
      </c>
      <c r="L32" s="30">
        <v>975</v>
      </c>
      <c r="M32" s="32">
        <v>110</v>
      </c>
    </row>
    <row r="33" spans="1:13" ht="14.25" customHeight="1" thickBot="1">
      <c r="A33" s="34" t="s">
        <v>4</v>
      </c>
      <c r="B33" s="35">
        <f>B31/B32*100</f>
        <v>188.1996974281392</v>
      </c>
      <c r="C33" s="35">
        <f aca="true" t="shared" si="5" ref="C33:L33">C31/C32*100</f>
        <v>138.31208257437765</v>
      </c>
      <c r="D33" s="35">
        <f t="shared" si="5"/>
        <v>328.57142857142856</v>
      </c>
      <c r="E33" s="35" t="s">
        <v>33</v>
      </c>
      <c r="F33" s="35">
        <f t="shared" si="5"/>
        <v>102.03804347826086</v>
      </c>
      <c r="G33" s="35" t="s">
        <v>56</v>
      </c>
      <c r="H33" s="35" t="s">
        <v>30</v>
      </c>
      <c r="I33" s="35">
        <f t="shared" si="5"/>
        <v>106.66666666666667</v>
      </c>
      <c r="J33" s="35">
        <f t="shared" si="5"/>
        <v>116.86978108779056</v>
      </c>
      <c r="K33" s="35">
        <f t="shared" si="5"/>
        <v>170.54875641531783</v>
      </c>
      <c r="L33" s="35">
        <f t="shared" si="5"/>
        <v>136.6153846153846</v>
      </c>
      <c r="M33" s="35">
        <v>100</v>
      </c>
    </row>
    <row r="34" spans="1:13" ht="12.75" customHeight="1">
      <c r="A34" s="24" t="s">
        <v>6</v>
      </c>
      <c r="B34" s="36"/>
      <c r="C34" s="36"/>
      <c r="D34" s="36"/>
      <c r="E34" s="37"/>
      <c r="F34" s="36"/>
      <c r="G34" s="36"/>
      <c r="H34" s="36"/>
      <c r="I34" s="36"/>
      <c r="J34" s="36"/>
      <c r="K34" s="36"/>
      <c r="L34" s="37"/>
      <c r="M34" s="38"/>
    </row>
    <row r="35" spans="1:13" ht="14.25" customHeight="1">
      <c r="A35" s="28" t="s">
        <v>48</v>
      </c>
      <c r="B35" s="29">
        <v>18266</v>
      </c>
      <c r="C35" s="29">
        <v>13704</v>
      </c>
      <c r="D35" s="29">
        <v>8058</v>
      </c>
      <c r="E35" s="30">
        <v>-99</v>
      </c>
      <c r="F35" s="29">
        <v>5800</v>
      </c>
      <c r="G35" s="29">
        <v>4032</v>
      </c>
      <c r="H35" s="29">
        <v>2226</v>
      </c>
      <c r="I35" s="29">
        <v>97</v>
      </c>
      <c r="J35" s="31">
        <v>9773</v>
      </c>
      <c r="K35" s="31">
        <v>23902</v>
      </c>
      <c r="L35" s="30">
        <v>15587</v>
      </c>
      <c r="M35" s="32">
        <v>2901</v>
      </c>
    </row>
    <row r="36" spans="1:13" ht="11.25" customHeight="1">
      <c r="A36" s="28" t="s">
        <v>31</v>
      </c>
      <c r="B36" s="29">
        <v>15321</v>
      </c>
      <c r="C36" s="29">
        <v>11244</v>
      </c>
      <c r="D36" s="29">
        <v>8821</v>
      </c>
      <c r="E36" s="30">
        <v>-885</v>
      </c>
      <c r="F36" s="29">
        <v>6650</v>
      </c>
      <c r="G36" s="29">
        <v>4882</v>
      </c>
      <c r="H36" s="29">
        <v>2269</v>
      </c>
      <c r="I36" s="29">
        <v>96</v>
      </c>
      <c r="J36" s="31">
        <v>10885</v>
      </c>
      <c r="K36" s="31">
        <v>23832</v>
      </c>
      <c r="L36" s="30">
        <v>13500</v>
      </c>
      <c r="M36" s="32">
        <v>101</v>
      </c>
    </row>
    <row r="37" spans="1:13" ht="14.25" customHeight="1" thickBot="1">
      <c r="A37" s="34" t="s">
        <v>4</v>
      </c>
      <c r="B37" s="35">
        <f>B35/B36*100</f>
        <v>119.22198289928856</v>
      </c>
      <c r="C37" s="35">
        <f aca="true" t="shared" si="6" ref="C37:L37">C35/C36*100</f>
        <v>121.87833511205977</v>
      </c>
      <c r="D37" s="35">
        <f t="shared" si="6"/>
        <v>91.35018705362204</v>
      </c>
      <c r="E37" s="35" t="s">
        <v>33</v>
      </c>
      <c r="F37" s="35">
        <f t="shared" si="6"/>
        <v>87.21804511278195</v>
      </c>
      <c r="G37" s="35">
        <f t="shared" si="6"/>
        <v>82.58910282671037</v>
      </c>
      <c r="H37" s="35">
        <f t="shared" si="6"/>
        <v>98.1048920229176</v>
      </c>
      <c r="I37" s="35">
        <f t="shared" si="6"/>
        <v>101.04166666666667</v>
      </c>
      <c r="J37" s="35">
        <f t="shared" si="6"/>
        <v>89.78410656867248</v>
      </c>
      <c r="K37" s="35">
        <f t="shared" si="6"/>
        <v>100.2937227257469</v>
      </c>
      <c r="L37" s="35">
        <f t="shared" si="6"/>
        <v>115.45925925925926</v>
      </c>
      <c r="M37" s="35" t="s">
        <v>34</v>
      </c>
    </row>
    <row r="38" spans="1:13" ht="0.75" customHeight="1" thickBot="1">
      <c r="A38" s="24" t="s">
        <v>8</v>
      </c>
      <c r="B38" s="36"/>
      <c r="C38" s="36"/>
      <c r="D38" s="36"/>
      <c r="E38" s="37"/>
      <c r="F38" s="36"/>
      <c r="G38" s="36"/>
      <c r="H38" s="36"/>
      <c r="I38" s="36"/>
      <c r="J38" s="36"/>
      <c r="K38" s="36"/>
      <c r="L38" s="37"/>
      <c r="M38" s="38"/>
    </row>
    <row r="39" spans="1:13" ht="13.5" hidden="1" thickBot="1">
      <c r="A39" s="28" t="s">
        <v>48</v>
      </c>
      <c r="B39" s="29"/>
      <c r="C39" s="29"/>
      <c r="D39" s="29"/>
      <c r="E39" s="30"/>
      <c r="F39" s="29"/>
      <c r="G39" s="29"/>
      <c r="H39" s="29"/>
      <c r="I39" s="29"/>
      <c r="J39" s="31"/>
      <c r="K39" s="31"/>
      <c r="L39" s="30"/>
      <c r="M39" s="32"/>
    </row>
    <row r="40" spans="1:13" ht="13.5" hidden="1" thickBot="1">
      <c r="A40" s="28" t="s">
        <v>31</v>
      </c>
      <c r="B40" s="29"/>
      <c r="C40" s="29"/>
      <c r="D40" s="33"/>
      <c r="E40" s="30"/>
      <c r="F40" s="29"/>
      <c r="G40" s="29"/>
      <c r="H40" s="29"/>
      <c r="I40" s="29"/>
      <c r="J40" s="31"/>
      <c r="K40" s="31"/>
      <c r="L40" s="30"/>
      <c r="M40" s="32"/>
    </row>
    <row r="41" spans="1:13" ht="11.25" customHeight="1" hidden="1" thickBot="1">
      <c r="A41" s="40" t="s">
        <v>4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2.75" customHeight="1">
      <c r="A42" s="42" t="s">
        <v>28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4"/>
    </row>
    <row r="43" spans="1:13" ht="11.25" customHeight="1">
      <c r="A43" s="28" t="s">
        <v>48</v>
      </c>
      <c r="B43" s="29">
        <f aca="true" t="shared" si="7" ref="B43:I44">B7+B11+B15+B23+B27+B31+B35+B39</f>
        <v>133360</v>
      </c>
      <c r="C43" s="29">
        <f t="shared" si="7"/>
        <v>135212</v>
      </c>
      <c r="D43" s="29">
        <f t="shared" si="7"/>
        <v>220650</v>
      </c>
      <c r="E43" s="29">
        <f t="shared" si="7"/>
        <v>-10885</v>
      </c>
      <c r="F43" s="29">
        <f t="shared" si="7"/>
        <v>70972</v>
      </c>
      <c r="G43" s="29">
        <f t="shared" si="7"/>
        <v>44216</v>
      </c>
      <c r="H43" s="29">
        <f t="shared" si="7"/>
        <v>155283</v>
      </c>
      <c r="I43" s="29">
        <f t="shared" si="7"/>
        <v>560</v>
      </c>
      <c r="J43" s="31">
        <f>'ср зар плата'!E28</f>
        <v>9489.880952380952</v>
      </c>
      <c r="K43" s="31">
        <f>производительность!E29</f>
        <v>39690.47619047619</v>
      </c>
      <c r="L43" s="31">
        <f>L7+L11+L15+L23+L27+L31+L35</f>
        <v>112685</v>
      </c>
      <c r="M43" s="45"/>
    </row>
    <row r="44" spans="1:13" ht="12.75">
      <c r="A44" s="28" t="s">
        <v>31</v>
      </c>
      <c r="B44" s="29">
        <f t="shared" si="7"/>
        <v>118461</v>
      </c>
      <c r="C44" s="29">
        <f t="shared" si="7"/>
        <v>118849</v>
      </c>
      <c r="D44" s="29">
        <f t="shared" si="7"/>
        <v>242460</v>
      </c>
      <c r="E44" s="29">
        <f t="shared" si="7"/>
        <v>-9906</v>
      </c>
      <c r="F44" s="29">
        <f t="shared" si="7"/>
        <v>75960</v>
      </c>
      <c r="G44" s="29">
        <f t="shared" si="7"/>
        <v>50509</v>
      </c>
      <c r="H44" s="29">
        <f t="shared" si="7"/>
        <v>167479</v>
      </c>
      <c r="I44" s="29">
        <f t="shared" si="7"/>
        <v>490</v>
      </c>
      <c r="J44" s="31">
        <f>'ср зар плата'!G28</f>
        <v>9503.401360544218</v>
      </c>
      <c r="K44" s="31">
        <f>производительность!G29</f>
        <v>40292.857142857145</v>
      </c>
      <c r="L44" s="29">
        <f>L8+L12+L16+L24+L28+L32+L36</f>
        <v>94495</v>
      </c>
      <c r="M44" s="45"/>
    </row>
    <row r="45" spans="1:13" ht="12" customHeight="1" thickBot="1">
      <c r="A45" s="34" t="s">
        <v>4</v>
      </c>
      <c r="B45" s="35">
        <f>B43/B44*100</f>
        <v>112.5771350908738</v>
      </c>
      <c r="C45" s="35">
        <f aca="true" t="shared" si="8" ref="C45:L45">C43/C44*100</f>
        <v>113.76789034825703</v>
      </c>
      <c r="D45" s="35">
        <f t="shared" si="8"/>
        <v>91.00470180648355</v>
      </c>
      <c r="E45" s="35">
        <f t="shared" si="8"/>
        <v>109.88289925297798</v>
      </c>
      <c r="F45" s="35">
        <f t="shared" si="8"/>
        <v>93.43338599262769</v>
      </c>
      <c r="G45" s="35">
        <f t="shared" si="8"/>
        <v>87.5408343067572</v>
      </c>
      <c r="H45" s="35">
        <f t="shared" si="8"/>
        <v>92.71789298956884</v>
      </c>
      <c r="I45" s="35">
        <f t="shared" si="8"/>
        <v>114.28571428571428</v>
      </c>
      <c r="J45" s="35">
        <f t="shared" si="8"/>
        <v>99.85773085182534</v>
      </c>
      <c r="K45" s="35">
        <f t="shared" si="8"/>
        <v>98.50499320451456</v>
      </c>
      <c r="L45" s="35">
        <f t="shared" si="8"/>
        <v>119.24969575109795</v>
      </c>
      <c r="M45" s="35"/>
    </row>
  </sheetData>
  <mergeCells count="2">
    <mergeCell ref="B2:M2"/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36" sqref="A36"/>
    </sheetView>
  </sheetViews>
  <sheetFormatPr defaultColWidth="9.00390625" defaultRowHeight="12.75"/>
  <sheetData>
    <row r="2" spans="1:8" ht="12.75">
      <c r="A2" s="50" t="s">
        <v>40</v>
      </c>
      <c r="B2" s="50"/>
      <c r="C2" s="50"/>
      <c r="D2" s="50"/>
      <c r="E2" s="50"/>
      <c r="F2" s="50"/>
      <c r="G2" s="50"/>
      <c r="H2" s="50"/>
    </row>
    <row r="3" ht="13.5" thickBot="1"/>
    <row r="4" spans="1:8" ht="12.75">
      <c r="A4" s="1"/>
      <c r="B4" s="2"/>
      <c r="C4" s="2"/>
      <c r="D4" s="3"/>
      <c r="E4" s="1" t="s">
        <v>57</v>
      </c>
      <c r="F4" s="3"/>
      <c r="G4" s="2" t="s">
        <v>57</v>
      </c>
      <c r="H4" s="3"/>
    </row>
    <row r="5" spans="1:8" ht="12.75">
      <c r="A5" s="4" t="s">
        <v>36</v>
      </c>
      <c r="B5" s="5"/>
      <c r="C5" s="5"/>
      <c r="D5" s="6"/>
      <c r="E5" s="4" t="s">
        <v>54</v>
      </c>
      <c r="F5" s="6"/>
      <c r="G5" s="5" t="s">
        <v>41</v>
      </c>
      <c r="H5" s="6"/>
    </row>
    <row r="6" spans="1:8" ht="13.5" thickBot="1">
      <c r="A6" s="4"/>
      <c r="B6" s="5"/>
      <c r="C6" s="5"/>
      <c r="D6" s="6"/>
      <c r="E6" s="7"/>
      <c r="F6" s="9"/>
      <c r="G6" s="8"/>
      <c r="H6" s="9"/>
    </row>
    <row r="7" spans="1:8" ht="12.75">
      <c r="A7" s="1"/>
      <c r="B7" s="2"/>
      <c r="C7" s="2"/>
      <c r="D7" s="3"/>
      <c r="E7" s="1"/>
      <c r="F7" s="3"/>
      <c r="G7" s="5"/>
      <c r="H7" s="6"/>
    </row>
    <row r="8" spans="1:8" ht="12.75">
      <c r="A8" s="15" t="s">
        <v>3</v>
      </c>
      <c r="B8" s="10"/>
      <c r="C8" s="10"/>
      <c r="D8" s="6"/>
      <c r="F8" s="29">
        <v>86665</v>
      </c>
      <c r="G8" s="29">
        <v>76533</v>
      </c>
      <c r="H8" s="6"/>
    </row>
    <row r="9" spans="1:8" ht="12.75">
      <c r="A9" s="14"/>
      <c r="B9" s="5"/>
      <c r="C9" s="5"/>
      <c r="D9" s="6"/>
      <c r="E9" s="4"/>
      <c r="F9" s="6"/>
      <c r="G9" s="5"/>
      <c r="H9" s="6"/>
    </row>
    <row r="10" spans="1:8" ht="12.75">
      <c r="A10" s="15" t="s">
        <v>2</v>
      </c>
      <c r="B10" s="11"/>
      <c r="C10" s="11"/>
      <c r="D10" s="6"/>
      <c r="F10" s="29">
        <v>4417</v>
      </c>
      <c r="G10" s="29">
        <v>4503</v>
      </c>
      <c r="H10" s="6"/>
    </row>
    <row r="11" spans="1:8" ht="12.75">
      <c r="A11" s="14"/>
      <c r="B11" s="5"/>
      <c r="C11" s="5"/>
      <c r="D11" s="6"/>
      <c r="E11" s="4"/>
      <c r="F11" s="6"/>
      <c r="G11" s="5"/>
      <c r="H11" s="6"/>
    </row>
    <row r="12" spans="1:8" ht="12.75">
      <c r="A12" s="15" t="s">
        <v>7</v>
      </c>
      <c r="B12" s="11"/>
      <c r="C12" s="5"/>
      <c r="D12" s="6"/>
      <c r="F12" s="29">
        <v>6974</v>
      </c>
      <c r="G12" s="29">
        <v>6841</v>
      </c>
      <c r="H12" s="6"/>
    </row>
    <row r="13" spans="1:8" ht="12.75">
      <c r="A13" s="14"/>
      <c r="B13" s="5"/>
      <c r="C13" s="5"/>
      <c r="D13" s="6"/>
      <c r="E13" s="4"/>
      <c r="F13" s="6"/>
      <c r="G13" s="5"/>
      <c r="H13" s="6"/>
    </row>
    <row r="14" spans="1:8" ht="12.75">
      <c r="A14" s="15" t="s">
        <v>5</v>
      </c>
      <c r="B14" s="11"/>
      <c r="C14" s="11"/>
      <c r="D14" s="16"/>
      <c r="F14" s="29">
        <v>2867</v>
      </c>
      <c r="G14" s="29">
        <v>2717</v>
      </c>
      <c r="H14" s="6"/>
    </row>
    <row r="15" spans="1:8" ht="12.75">
      <c r="A15" s="14"/>
      <c r="B15" s="5"/>
      <c r="C15" s="5"/>
      <c r="D15" s="6"/>
      <c r="E15" s="4"/>
      <c r="F15" s="6"/>
      <c r="G15" s="5"/>
      <c r="H15" s="6"/>
    </row>
    <row r="16" spans="1:8" ht="12.75">
      <c r="A16" s="15" t="s">
        <v>27</v>
      </c>
      <c r="B16" s="11"/>
      <c r="C16" s="12"/>
      <c r="D16" s="16"/>
      <c r="F16" s="29">
        <v>11683</v>
      </c>
      <c r="G16" s="29">
        <v>11224</v>
      </c>
      <c r="H16" s="6"/>
    </row>
    <row r="17" spans="1:8" ht="12.75">
      <c r="A17" s="14"/>
      <c r="B17" s="5"/>
      <c r="C17" s="5"/>
      <c r="D17" s="6"/>
      <c r="E17" s="4"/>
      <c r="F17" s="6"/>
      <c r="G17" s="5"/>
      <c r="H17" s="6"/>
    </row>
    <row r="18" spans="1:8" ht="12.75">
      <c r="A18" s="15" t="s">
        <v>29</v>
      </c>
      <c r="B18" s="13"/>
      <c r="C18" s="13"/>
      <c r="D18" s="11"/>
      <c r="E18" s="5"/>
      <c r="F18" s="29">
        <v>2488</v>
      </c>
      <c r="G18" s="29">
        <v>1322</v>
      </c>
      <c r="H18" s="6"/>
    </row>
    <row r="19" spans="1:8" ht="12.75">
      <c r="A19" s="14"/>
      <c r="B19" s="5"/>
      <c r="C19" s="5"/>
      <c r="D19" s="6"/>
      <c r="E19" s="4"/>
      <c r="F19" s="6"/>
      <c r="G19" s="5"/>
      <c r="H19" s="6"/>
    </row>
    <row r="20" spans="1:8" ht="12.75">
      <c r="A20" s="15" t="s">
        <v>6</v>
      </c>
      <c r="B20" s="11"/>
      <c r="C20" s="11"/>
      <c r="D20" s="16"/>
      <c r="E20" s="4"/>
      <c r="F20" s="29">
        <v>18266</v>
      </c>
      <c r="G20" s="29">
        <v>15321</v>
      </c>
      <c r="H20" s="6"/>
    </row>
    <row r="21" spans="1:8" ht="12.75">
      <c r="A21" s="14"/>
      <c r="B21" s="5"/>
      <c r="C21" s="5"/>
      <c r="D21" s="6"/>
      <c r="E21" s="4"/>
      <c r="F21" s="6"/>
      <c r="G21" s="5"/>
      <c r="H21" s="6"/>
    </row>
    <row r="22" spans="1:8" ht="0.75" customHeight="1">
      <c r="A22" s="15" t="s">
        <v>8</v>
      </c>
      <c r="B22" s="11"/>
      <c r="C22" s="11"/>
      <c r="D22" s="16"/>
      <c r="E22" s="4"/>
      <c r="F22" s="6"/>
      <c r="G22" s="5"/>
      <c r="H22" s="6"/>
    </row>
    <row r="23" spans="1:8" ht="12.75">
      <c r="A23" s="4"/>
      <c r="B23" s="5"/>
      <c r="C23" s="5"/>
      <c r="D23" s="6"/>
      <c r="E23" s="4"/>
      <c r="F23" s="6"/>
      <c r="G23" s="5"/>
      <c r="H23" s="6"/>
    </row>
    <row r="24" spans="1:8" ht="12.75">
      <c r="A24" s="4"/>
      <c r="B24" s="5"/>
      <c r="C24" s="5"/>
      <c r="D24" s="6"/>
      <c r="E24" s="4"/>
      <c r="F24" s="6"/>
      <c r="G24" s="5"/>
      <c r="H24" s="6"/>
    </row>
    <row r="25" spans="1:8" ht="12.75">
      <c r="A25" s="4"/>
      <c r="B25" s="5" t="s">
        <v>37</v>
      </c>
      <c r="C25" s="5"/>
      <c r="D25" s="6"/>
      <c r="E25" s="4"/>
      <c r="F25" s="6">
        <f>F8+F10+F12+F14+F16+F18+F20+F22</f>
        <v>133360</v>
      </c>
      <c r="G25" s="6">
        <f>G8+G10+G12+G14+G16+G18+G20+G22</f>
        <v>118461</v>
      </c>
      <c r="H25" s="6"/>
    </row>
    <row r="26" spans="1:8" ht="12.75">
      <c r="A26" s="4"/>
      <c r="B26" s="5"/>
      <c r="C26" s="5"/>
      <c r="D26" s="6"/>
      <c r="E26" s="4"/>
      <c r="F26" s="6"/>
      <c r="G26" s="5"/>
      <c r="H26" s="6"/>
    </row>
    <row r="27" spans="1:8" ht="12.75">
      <c r="A27" s="4"/>
      <c r="B27" s="5" t="s">
        <v>38</v>
      </c>
      <c r="C27" s="5"/>
      <c r="D27" s="6"/>
      <c r="E27" s="4">
        <v>560</v>
      </c>
      <c r="F27" s="6"/>
      <c r="G27" s="5">
        <v>490</v>
      </c>
      <c r="H27" s="6"/>
    </row>
    <row r="28" spans="1:8" ht="12.75">
      <c r="A28" s="4"/>
      <c r="B28" s="5"/>
      <c r="C28" s="5"/>
      <c r="D28" s="6"/>
      <c r="E28" s="4"/>
      <c r="F28" s="6"/>
      <c r="G28" s="5"/>
      <c r="H28" s="6"/>
    </row>
    <row r="29" spans="1:8" ht="13.5" thickBot="1">
      <c r="A29" s="7"/>
      <c r="B29" s="8" t="s">
        <v>39</v>
      </c>
      <c r="C29" s="8"/>
      <c r="D29" s="9"/>
      <c r="E29" s="17">
        <f>133360/E27/6*1000</f>
        <v>39690.47619047619</v>
      </c>
      <c r="F29" s="9"/>
      <c r="G29" s="18">
        <f>G25/G27/6*1000</f>
        <v>40292.857142857145</v>
      </c>
      <c r="H29" s="9"/>
    </row>
  </sheetData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J29" sqref="J29"/>
    </sheetView>
  </sheetViews>
  <sheetFormatPr defaultColWidth="9.00390625" defaultRowHeight="12.75"/>
  <sheetData>
    <row r="1" spans="1:8" ht="12.75">
      <c r="A1" s="50" t="s">
        <v>35</v>
      </c>
      <c r="B1" s="50"/>
      <c r="C1" s="50"/>
      <c r="D1" s="50"/>
      <c r="E1" s="50"/>
      <c r="F1" s="50"/>
      <c r="G1" s="50"/>
      <c r="H1" s="50"/>
    </row>
    <row r="2" ht="13.5" thickBot="1"/>
    <row r="3" spans="1:8" ht="12.75">
      <c r="A3" s="1"/>
      <c r="B3" s="2"/>
      <c r="C3" s="2"/>
      <c r="D3" s="3"/>
      <c r="E3" s="1" t="s">
        <v>58</v>
      </c>
      <c r="F3" s="3"/>
      <c r="G3" s="2" t="s">
        <v>58</v>
      </c>
      <c r="H3" s="3"/>
    </row>
    <row r="4" spans="1:8" ht="12.75">
      <c r="A4" s="4" t="s">
        <v>36</v>
      </c>
      <c r="B4" s="5"/>
      <c r="C4" s="5"/>
      <c r="D4" s="6"/>
      <c r="E4" s="4" t="s">
        <v>54</v>
      </c>
      <c r="F4" s="6"/>
      <c r="G4" s="5" t="s">
        <v>41</v>
      </c>
      <c r="H4" s="6"/>
    </row>
    <row r="5" spans="1:8" ht="13.5" thickBot="1">
      <c r="A5" s="4"/>
      <c r="B5" s="5"/>
      <c r="C5" s="5"/>
      <c r="D5" s="6"/>
      <c r="E5" s="7"/>
      <c r="F5" s="9"/>
      <c r="G5" s="8"/>
      <c r="H5" s="9"/>
    </row>
    <row r="6" spans="1:8" ht="12.75">
      <c r="A6" s="1"/>
      <c r="B6" s="2"/>
      <c r="C6" s="2"/>
      <c r="D6" s="3"/>
      <c r="E6" s="1"/>
      <c r="F6" s="3"/>
      <c r="G6" s="5"/>
      <c r="H6" s="6"/>
    </row>
    <row r="7" spans="1:8" ht="12.75">
      <c r="A7" s="15" t="s">
        <v>3</v>
      </c>
      <c r="B7" s="10"/>
      <c r="C7" s="10"/>
      <c r="D7" s="6"/>
      <c r="F7" s="4">
        <v>18010</v>
      </c>
      <c r="G7" s="5">
        <v>13953</v>
      </c>
      <c r="H7" s="6"/>
    </row>
    <row r="8" spans="1:8" ht="12.75">
      <c r="A8" s="14"/>
      <c r="B8" s="5"/>
      <c r="C8" s="5"/>
      <c r="D8" s="6"/>
      <c r="E8" s="4"/>
      <c r="F8" s="6"/>
      <c r="G8" s="5"/>
      <c r="H8" s="6"/>
    </row>
    <row r="9" spans="1:8" ht="12.75">
      <c r="A9" s="15" t="s">
        <v>2</v>
      </c>
      <c r="B9" s="11"/>
      <c r="C9" s="11"/>
      <c r="D9" s="6"/>
      <c r="F9" s="4">
        <v>1008</v>
      </c>
      <c r="G9" s="5">
        <v>1332</v>
      </c>
      <c r="H9" s="6"/>
    </row>
    <row r="10" spans="1:8" ht="12.75">
      <c r="A10" s="14"/>
      <c r="B10" s="5"/>
      <c r="C10" s="5"/>
      <c r="D10" s="6"/>
      <c r="E10" s="4"/>
      <c r="F10" s="6"/>
      <c r="G10" s="5"/>
      <c r="H10" s="6"/>
    </row>
    <row r="11" spans="1:8" ht="12.75">
      <c r="A11" s="15" t="s">
        <v>7</v>
      </c>
      <c r="B11" s="11"/>
      <c r="C11" s="5"/>
      <c r="D11" s="6"/>
      <c r="F11" s="4">
        <v>1899</v>
      </c>
      <c r="G11" s="5">
        <v>1818</v>
      </c>
      <c r="H11" s="6"/>
    </row>
    <row r="12" spans="1:8" ht="12.75">
      <c r="A12" s="14"/>
      <c r="B12" s="5"/>
      <c r="C12" s="5"/>
      <c r="D12" s="6"/>
      <c r="E12" s="4"/>
      <c r="F12" s="6"/>
      <c r="G12" s="5"/>
      <c r="H12" s="6"/>
    </row>
    <row r="13" spans="1:8" ht="12.75">
      <c r="A13" s="15" t="s">
        <v>5</v>
      </c>
      <c r="B13" s="11"/>
      <c r="C13" s="11"/>
      <c r="D13" s="16"/>
      <c r="F13" s="4">
        <v>1784</v>
      </c>
      <c r="G13" s="5">
        <v>2003</v>
      </c>
      <c r="H13" s="6"/>
    </row>
    <row r="14" spans="1:8" ht="12.75">
      <c r="A14" s="14"/>
      <c r="B14" s="5"/>
      <c r="C14" s="5"/>
      <c r="D14" s="6"/>
      <c r="E14" s="4"/>
      <c r="F14" s="6"/>
      <c r="G14" s="5"/>
      <c r="H14" s="6"/>
    </row>
    <row r="15" spans="1:8" ht="12.75">
      <c r="A15" s="15" t="s">
        <v>27</v>
      </c>
      <c r="B15" s="11"/>
      <c r="C15" s="12"/>
      <c r="D15" s="16"/>
      <c r="F15" s="4">
        <v>2138</v>
      </c>
      <c r="G15" s="5">
        <v>2154</v>
      </c>
      <c r="H15" s="6"/>
    </row>
    <row r="16" spans="1:8" ht="12.75">
      <c r="A16" s="14"/>
      <c r="B16" s="5"/>
      <c r="C16" s="5"/>
      <c r="D16" s="6"/>
      <c r="E16" s="4"/>
      <c r="F16" s="6"/>
      <c r="G16" s="5"/>
      <c r="H16" s="6"/>
    </row>
    <row r="17" spans="1:8" ht="12.75">
      <c r="A17" s="15" t="s">
        <v>29</v>
      </c>
      <c r="B17" s="13"/>
      <c r="C17" s="13"/>
      <c r="D17" s="11"/>
      <c r="E17" s="5"/>
      <c r="F17" s="6">
        <v>994</v>
      </c>
      <c r="G17" s="5">
        <v>771</v>
      </c>
      <c r="H17" s="6"/>
    </row>
    <row r="18" spans="1:8" ht="12.75">
      <c r="A18" s="14"/>
      <c r="B18" s="5"/>
      <c r="C18" s="5"/>
      <c r="D18" s="6"/>
      <c r="E18" s="4"/>
      <c r="F18" s="6"/>
      <c r="G18" s="5"/>
      <c r="H18" s="6"/>
    </row>
    <row r="19" spans="1:8" ht="12.75">
      <c r="A19" s="15" t="s">
        <v>6</v>
      </c>
      <c r="B19" s="11"/>
      <c r="C19" s="11"/>
      <c r="D19" s="16"/>
      <c r="E19" s="4"/>
      <c r="F19" s="6">
        <v>6053</v>
      </c>
      <c r="G19" s="5">
        <v>5909</v>
      </c>
      <c r="H19" s="6"/>
    </row>
    <row r="20" spans="1:8" ht="12.75">
      <c r="A20" s="14"/>
      <c r="B20" s="5"/>
      <c r="C20" s="5"/>
      <c r="D20" s="6"/>
      <c r="E20" s="4"/>
      <c r="F20" s="6"/>
      <c r="G20" s="5"/>
      <c r="H20" s="6"/>
    </row>
    <row r="21" spans="1:8" ht="1.5" customHeight="1" hidden="1">
      <c r="A21" s="15" t="s">
        <v>8</v>
      </c>
      <c r="B21" s="11"/>
      <c r="C21" s="11"/>
      <c r="D21" s="16"/>
      <c r="E21" s="4"/>
      <c r="F21" s="6"/>
      <c r="G21" s="5"/>
      <c r="H21" s="6"/>
    </row>
    <row r="22" spans="1:8" ht="12.75">
      <c r="A22" s="4"/>
      <c r="B22" s="5"/>
      <c r="C22" s="5"/>
      <c r="D22" s="6"/>
      <c r="E22" s="4"/>
      <c r="F22" s="6"/>
      <c r="G22" s="5"/>
      <c r="H22" s="6"/>
    </row>
    <row r="23" spans="1:8" ht="12.75">
      <c r="A23" s="4"/>
      <c r="B23" s="5"/>
      <c r="C23" s="5"/>
      <c r="D23" s="6"/>
      <c r="E23" s="4"/>
      <c r="F23" s="6"/>
      <c r="G23" s="5"/>
      <c r="H23" s="6"/>
    </row>
    <row r="24" spans="1:8" ht="12.75">
      <c r="A24" s="4"/>
      <c r="B24" s="5" t="s">
        <v>37</v>
      </c>
      <c r="C24" s="5"/>
      <c r="D24" s="6"/>
      <c r="E24" s="4"/>
      <c r="F24" s="6">
        <f>F7+F9+F11+F13+F15+F17+F19+F21</f>
        <v>31886</v>
      </c>
      <c r="G24" s="6">
        <f>G7+G9+G11+G13+G15+G17+G19+G21</f>
        <v>27940</v>
      </c>
      <c r="H24" s="6"/>
    </row>
    <row r="25" spans="1:8" ht="12.75">
      <c r="A25" s="4"/>
      <c r="B25" s="5"/>
      <c r="C25" s="5"/>
      <c r="D25" s="6"/>
      <c r="E25" s="4"/>
      <c r="F25" s="6"/>
      <c r="G25" s="5"/>
      <c r="H25" s="6"/>
    </row>
    <row r="26" spans="1:8" ht="12.75">
      <c r="A26" s="4"/>
      <c r="B26" s="5" t="s">
        <v>38</v>
      </c>
      <c r="C26" s="5"/>
      <c r="D26" s="6"/>
      <c r="E26" s="4">
        <v>560</v>
      </c>
      <c r="F26" s="6"/>
      <c r="G26" s="5">
        <v>490</v>
      </c>
      <c r="H26" s="6"/>
    </row>
    <row r="27" spans="1:8" ht="12.75">
      <c r="A27" s="4"/>
      <c r="B27" s="5"/>
      <c r="C27" s="5"/>
      <c r="D27" s="6"/>
      <c r="E27" s="4"/>
      <c r="F27" s="6"/>
      <c r="G27" s="5"/>
      <c r="H27" s="6"/>
    </row>
    <row r="28" spans="1:8" ht="13.5" thickBot="1">
      <c r="A28" s="7"/>
      <c r="B28" s="8" t="s">
        <v>39</v>
      </c>
      <c r="C28" s="8"/>
      <c r="D28" s="9"/>
      <c r="E28" s="17">
        <f>F24/E26/6*1000</f>
        <v>9489.880952380952</v>
      </c>
      <c r="F28" s="9"/>
      <c r="G28" s="18">
        <f>G24/G26/6*1000</f>
        <v>9503.401360544218</v>
      </c>
      <c r="H28" s="9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oepdi_4</cp:lastModifiedBy>
  <cp:lastPrinted>2011-08-09T08:51:03Z</cp:lastPrinted>
  <dcterms:created xsi:type="dcterms:W3CDTF">2011-03-29T06:55:44Z</dcterms:created>
  <dcterms:modified xsi:type="dcterms:W3CDTF">2011-08-23T06:05:00Z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